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 2026.02.06\TRUNG TAM TN&amp;XLRT\QD SXD Giao quyen tu chu 2026-2030\"/>
    </mc:Choice>
  </mc:AlternateContent>
  <bookViews>
    <workbookView minimized="1" xWindow="-120" yWindow="-120" windowWidth="29040" windowHeight="15720" firstSheet="1" activeTab="1"/>
  </bookViews>
  <sheets>
    <sheet name="results" sheetId="3" state="veryHidden" r:id=""/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2" l="1"/>
  <c r="L22" i="2"/>
  <c r="L23" i="2"/>
  <c r="L24" i="2"/>
  <c r="L25" i="2"/>
  <c r="L26" i="2"/>
  <c r="L20" i="2"/>
  <c r="L19" i="2"/>
  <c r="L16" i="2"/>
  <c r="L15" i="2"/>
  <c r="I12" i="2"/>
  <c r="D18" i="2"/>
  <c r="E18" i="2"/>
  <c r="F18" i="2"/>
  <c r="G18" i="2"/>
  <c r="H18" i="2"/>
  <c r="K18" i="2"/>
  <c r="C18" i="2"/>
  <c r="J16" i="2" l="1"/>
  <c r="J15" i="2"/>
  <c r="J22" i="2"/>
  <c r="J19" i="2"/>
  <c r="J21" i="2"/>
  <c r="J25" i="2"/>
  <c r="J23" i="2"/>
  <c r="J24" i="2"/>
  <c r="J26" i="2"/>
  <c r="J20" i="2"/>
  <c r="J30" i="2"/>
  <c r="I30" i="2"/>
  <c r="I19" i="2"/>
  <c r="I21" i="2"/>
  <c r="I25" i="2"/>
  <c r="I23" i="2"/>
  <c r="I24" i="2"/>
  <c r="I26" i="2"/>
  <c r="I22" i="2"/>
  <c r="I20" i="2"/>
  <c r="I16" i="2"/>
  <c r="I15" i="2"/>
  <c r="J18" i="2" l="1"/>
  <c r="D14" i="2"/>
  <c r="D13" i="2" s="1"/>
  <c r="E14" i="2"/>
  <c r="E13" i="2" s="1"/>
  <c r="F14" i="2"/>
  <c r="F13" i="2" s="1"/>
  <c r="G14" i="2"/>
  <c r="G13" i="2" s="1"/>
  <c r="H14" i="2"/>
  <c r="H13" i="2" s="1"/>
  <c r="J14" i="2"/>
  <c r="J13" i="2" s="1"/>
  <c r="K14" i="2"/>
  <c r="K13" i="2" s="1"/>
  <c r="K12" i="2" s="1"/>
  <c r="C14" i="2"/>
  <c r="C13" i="2" s="1"/>
  <c r="D29" i="2"/>
  <c r="D28" i="2" s="1"/>
  <c r="E29" i="2"/>
  <c r="E28" i="2" s="1"/>
  <c r="G29" i="2"/>
  <c r="G28" i="2" s="1"/>
  <c r="H29" i="2"/>
  <c r="H28" i="2" s="1"/>
  <c r="K29" i="2"/>
  <c r="K28" i="2" s="1"/>
  <c r="C29" i="2"/>
  <c r="C28" i="2" s="1"/>
  <c r="J17" i="2" l="1"/>
  <c r="H17" i="2"/>
  <c r="H12" i="2" s="1"/>
  <c r="G17" i="2"/>
  <c r="G12" i="2" s="1"/>
  <c r="E17" i="2"/>
  <c r="E12" i="2" s="1"/>
  <c r="D17" i="2"/>
  <c r="D12" i="2" s="1"/>
  <c r="C17" i="2"/>
  <c r="C12" i="2" s="1"/>
  <c r="J29" i="2" l="1"/>
  <c r="J28" i="2" s="1"/>
  <c r="J12" i="2" s="1"/>
  <c r="F29" i="2"/>
  <c r="F28" i="2" s="1"/>
  <c r="F17" i="2"/>
  <c r="F12" i="2" s="1"/>
  <c r="L30" i="2" l="1"/>
  <c r="L28" i="2" s="1"/>
  <c r="L12" i="2" s="1"/>
</calcChain>
</file>

<file path=xl/sharedStrings.xml><?xml version="1.0" encoding="utf-8"?>
<sst xmlns="http://schemas.openxmlformats.org/spreadsheetml/2006/main" count="44" uniqueCount="40">
  <si>
    <t>TT</t>
  </si>
  <si>
    <t>Tổng 
cộng</t>
  </si>
  <si>
    <t>TỔNG CỘNG</t>
  </si>
  <si>
    <t>I</t>
  </si>
  <si>
    <t>II</t>
  </si>
  <si>
    <t>Tên đơn vị/Phân loại tự chủ tài chỉnh</t>
  </si>
  <si>
    <t>NSNN cấp bù 
MGHP năm 2026</t>
  </si>
  <si>
    <t>Tự chủ tài chính năm 2026</t>
  </si>
  <si>
    <t>IV</t>
  </si>
  <si>
    <t>Đơn vị: Triệu đồng</t>
  </si>
  <si>
    <t>Từ nguồn NSNN hỗ trợ chi thường xuyên</t>
  </si>
  <si>
    <t>NSNN hỗ trợ chi thường xuyên năm 2026 (D=B-A)</t>
  </si>
  <si>
    <t>Tổng các khoản thu xác định mức độ TCTC - (A)</t>
  </si>
  <si>
    <t>Tổng các khoản chi xác định mức độ TCTC- (B)</t>
  </si>
  <si>
    <t>Trong đó:</t>
  </si>
  <si>
    <t>Nguồn thu từ NSNN đặt hàng hoặc đấu thấu cung cấp dịch vụ</t>
  </si>
  <si>
    <r>
      <t xml:space="preserve">Tổng nguồn thu </t>
    </r>
    <r>
      <rPr>
        <sz val="11"/>
        <rFont val="Times New Roman"/>
        <family val="1"/>
      </rPr>
      <t>(Sau khi nộp NSNN, nộp thuế</t>
    </r>
    <r>
      <rPr>
        <b/>
        <sz val="11"/>
        <rFont val="Times New Roman"/>
        <family val="1"/>
      </rPr>
      <t>)</t>
    </r>
  </si>
  <si>
    <t xml:space="preserve">Từ nguồn thu </t>
  </si>
  <si>
    <t>Mức tự bảo đảm chi thường xuyên năm 2026 (%) (C=A/B)</t>
  </si>
  <si>
    <t>Đơn vị SNCL tự bảo đảm chi thường xuyên và chi đầu tư (Nhóm 1)</t>
  </si>
  <si>
    <t>Đơn vị SNCL tự bảo đảm chi thường xuyên (Nhóm 2)</t>
  </si>
  <si>
    <t>Đơn vị sự nghiệp công lập do NSNN bảo đảm chi thường xuyên (Nhóm 4)</t>
  </si>
  <si>
    <t>Thu phí 
để lại</t>
  </si>
  <si>
    <t>Giao tự chủ 
tài chính giai đoạn 2026 -2030/Mức tự bảo đảm chi thường xuyên (%)</t>
  </si>
  <si>
    <t xml:space="preserve">Trung tâm GDNN-Đào tạo và sát hạch lái xe Bắc Ninh </t>
  </si>
  <si>
    <t>Trung tâm Đăng kiểm phương tiện giao thông vận tải Bắc Ninh</t>
  </si>
  <si>
    <t>Viện Quy hoạch, Kiến trúc Bắc Ninh</t>
  </si>
  <si>
    <t>Ban Quản lý các bến xe khách Bắc Ninh</t>
  </si>
  <si>
    <t xml:space="preserve">Ban Quản lý bảo trì đường bộ Bắc Ninh </t>
  </si>
  <si>
    <t>Trung tâm Quy hoạch xây dựng Bắc Ninh</t>
  </si>
  <si>
    <t xml:space="preserve">Trung tâm Kiểm định chất lượng và kinh tế xây dựng Bắc Ninh </t>
  </si>
  <si>
    <t xml:space="preserve">Trung tâm Quản lý nhà và giám định xây dựng Bắc Ninh </t>
  </si>
  <si>
    <t>Trung tâm thoát nước và xử lý nước thải</t>
  </si>
  <si>
    <t xml:space="preserve">Trung tâm Điều hành và Giám sát Giao thông vận tải tỉnh Bắc Ninh </t>
  </si>
  <si>
    <t>Lĩnh vực Xây dựng</t>
  </si>
  <si>
    <t xml:space="preserve">Trường trung cấp nghề GTVT Bắc Ninh </t>
  </si>
  <si>
    <t>SỞ XÂY DỰNG TỈNH BẮC NINH</t>
  </si>
  <si>
    <t>PHÂN LOẠI GIAO QUYỀN TỰ CHỦ TÀI CHÍNH GIAI ĐOẠN 2026-2030 CÁC ĐƠN VỊ SỰ NGHIỆP CÔNG LẬP</t>
  </si>
  <si>
    <t>TRỰC THUỘC SỞ XÂY DỰNG TỈNH BẮC NINH</t>
  </si>
  <si>
    <t>(Kèm theo Quyết định số 160/QĐ-SXD ngày 17/ 3/ 2026 của Sở Xây dựng)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</si>
</sst>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2"/>
    </font>
    <font>
      <i/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i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1" applyNumberFormat="1" applyFont="1"/>
    <xf numFmtId="0" fontId="3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3" fontId="10" fillId="0" borderId="0" xfId="0" applyNumberFormat="1" applyFont="1"/>
    <xf numFmtId="3" fontId="11" fillId="0" borderId="1" xfId="0" applyNumberFormat="1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3" fontId="11" fillId="0" borderId="0" xfId="0" applyNumberFormat="1" applyFont="1"/>
    <xf numFmtId="3" fontId="11" fillId="0" borderId="1" xfId="1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right" vertical="center" wrapText="1"/>
    </xf>
    <xf numFmtId="3" fontId="11" fillId="2" borderId="0" xfId="0" applyNumberFormat="1" applyFont="1" applyFill="1"/>
    <xf numFmtId="3" fontId="11" fillId="2" borderId="1" xfId="1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/>
    <xf numFmtId="164" fontId="2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10" fillId="2" borderId="1" xfId="1" applyNumberFormat="1" applyFont="1" applyFill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Comma 12" xfId="3"/>
    <cellStyle name="Normal" xfId="0" builtinId="0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="106" zoomScaleNormal="106" workbookViewId="0">
      <selection activeCell="G13" sqref="G13"/>
    </sheetView>
  </sheetViews>
  <sheetFormatPr defaultColWidth="9" defaultRowHeight="15" x14ac:dyDescent="0.25"/>
  <cols>
    <col min="1" max="1" width="5.375" style="4" customWidth="1"/>
    <col min="2" max="2" width="35.5" style="11" customWidth="1"/>
    <col min="3" max="3" width="11.25" style="3" customWidth="1"/>
    <col min="4" max="4" width="11.125" style="9" customWidth="1"/>
    <col min="5" max="5" width="7.625" style="9" customWidth="1"/>
    <col min="6" max="6" width="10" style="3" customWidth="1"/>
    <col min="7" max="7" width="9.375" style="3" customWidth="1"/>
    <col min="8" max="8" width="9.875" style="3" customWidth="1"/>
    <col min="9" max="9" width="10.125" style="7" customWidth="1"/>
    <col min="10" max="10" width="10.125" style="3" customWidth="1"/>
    <col min="11" max="11" width="8.875" style="2" hidden="1" customWidth="1"/>
    <col min="12" max="12" width="11.25" style="4" customWidth="1"/>
    <col min="13" max="16384" width="9" style="3"/>
  </cols>
  <sheetData>
    <row r="1" spans="1:12" x14ac:dyDescent="0.25">
      <c r="A1" s="43" t="s">
        <v>36</v>
      </c>
      <c r="B1" s="43"/>
    </row>
    <row r="2" spans="1:12" x14ac:dyDescent="0.25">
      <c r="A2" s="39"/>
      <c r="B2" s="39"/>
    </row>
    <row r="3" spans="1:12" s="12" customFormat="1" ht="18.75" x14ac:dyDescent="0.3">
      <c r="A3" s="45" t="s">
        <v>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s="12" customFormat="1" ht="18.75" x14ac:dyDescent="0.3">
      <c r="A4" s="45" t="s">
        <v>38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s="35" customFormat="1" ht="18.75" x14ac:dyDescent="0.3">
      <c r="A5" s="46" t="s">
        <v>39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5"/>
      <c r="B6" s="8"/>
      <c r="C6" s="6"/>
      <c r="D6" s="10"/>
      <c r="E6" s="10"/>
      <c r="F6" s="6"/>
      <c r="G6" s="6"/>
      <c r="H6" s="6"/>
      <c r="I6" s="48" t="s">
        <v>9</v>
      </c>
      <c r="J6" s="48"/>
      <c r="K6" s="48"/>
      <c r="L6" s="48"/>
    </row>
    <row r="7" spans="1:12" x14ac:dyDescent="0.25">
      <c r="A7" s="40" t="s">
        <v>0</v>
      </c>
      <c r="B7" s="40" t="s">
        <v>5</v>
      </c>
      <c r="C7" s="40" t="s">
        <v>7</v>
      </c>
      <c r="D7" s="40"/>
      <c r="E7" s="40"/>
      <c r="F7" s="40"/>
      <c r="G7" s="40"/>
      <c r="H7" s="40"/>
      <c r="I7" s="40"/>
      <c r="J7" s="40"/>
      <c r="K7" s="40"/>
      <c r="L7" s="49" t="s">
        <v>23</v>
      </c>
    </row>
    <row r="8" spans="1:12" x14ac:dyDescent="0.25">
      <c r="A8" s="40"/>
      <c r="B8" s="40"/>
      <c r="C8" s="52" t="s">
        <v>12</v>
      </c>
      <c r="D8" s="53"/>
      <c r="E8" s="54"/>
      <c r="F8" s="40" t="s">
        <v>13</v>
      </c>
      <c r="G8" s="40"/>
      <c r="H8" s="40"/>
      <c r="I8" s="55" t="s">
        <v>18</v>
      </c>
      <c r="J8" s="40" t="s">
        <v>11</v>
      </c>
      <c r="K8" s="40" t="s">
        <v>6</v>
      </c>
      <c r="L8" s="50"/>
    </row>
    <row r="9" spans="1:12" x14ac:dyDescent="0.25">
      <c r="A9" s="40"/>
      <c r="B9" s="40"/>
      <c r="C9" s="40" t="s">
        <v>16</v>
      </c>
      <c r="D9" s="41" t="s">
        <v>14</v>
      </c>
      <c r="E9" s="42"/>
      <c r="F9" s="40" t="s">
        <v>1</v>
      </c>
      <c r="G9" s="44" t="s">
        <v>14</v>
      </c>
      <c r="H9" s="44"/>
      <c r="I9" s="55"/>
      <c r="J9" s="40"/>
      <c r="K9" s="40"/>
      <c r="L9" s="50"/>
    </row>
    <row r="10" spans="1:12" ht="90" x14ac:dyDescent="0.25">
      <c r="A10" s="40"/>
      <c r="B10" s="40"/>
      <c r="C10" s="40"/>
      <c r="D10" s="1" t="s">
        <v>15</v>
      </c>
      <c r="E10" s="1" t="s">
        <v>22</v>
      </c>
      <c r="F10" s="40"/>
      <c r="G10" s="1" t="s">
        <v>17</v>
      </c>
      <c r="H10" s="1" t="s">
        <v>10</v>
      </c>
      <c r="I10" s="55"/>
      <c r="J10" s="40"/>
      <c r="K10" s="40"/>
      <c r="L10" s="51"/>
    </row>
    <row r="11" spans="1:12" s="13" customFormat="1" ht="18" customHeight="1" x14ac:dyDescent="0.2">
      <c r="A11" s="36"/>
      <c r="B11" s="37"/>
      <c r="C11" s="36">
        <v>1</v>
      </c>
      <c r="D11" s="36">
        <v>2</v>
      </c>
      <c r="E11" s="36">
        <v>3</v>
      </c>
      <c r="F11" s="36">
        <v>4</v>
      </c>
      <c r="G11" s="36">
        <v>5</v>
      </c>
      <c r="H11" s="36">
        <v>6</v>
      </c>
      <c r="I11" s="38">
        <v>7</v>
      </c>
      <c r="J11" s="36">
        <v>8</v>
      </c>
      <c r="K11" s="36">
        <v>9</v>
      </c>
      <c r="L11" s="36">
        <v>9</v>
      </c>
    </row>
    <row r="12" spans="1:12" ht="19.5" customHeight="1" x14ac:dyDescent="0.25">
      <c r="A12" s="14"/>
      <c r="B12" s="14" t="s">
        <v>2</v>
      </c>
      <c r="C12" s="25">
        <f>C13+C17+C28</f>
        <v>376325.7</v>
      </c>
      <c r="D12" s="25">
        <f t="shared" ref="D12:L12" si="0">D13+D17+D28</f>
        <v>375587.7</v>
      </c>
      <c r="E12" s="25">
        <f t="shared" si="0"/>
        <v>738</v>
      </c>
      <c r="F12" s="25">
        <f t="shared" si="0"/>
        <v>383290</v>
      </c>
      <c r="G12" s="25">
        <f t="shared" si="0"/>
        <v>383290</v>
      </c>
      <c r="H12" s="25">
        <f t="shared" si="0"/>
        <v>166338</v>
      </c>
      <c r="I12" s="25">
        <f t="shared" si="0"/>
        <v>0</v>
      </c>
      <c r="J12" s="25">
        <f t="shared" si="0"/>
        <v>6964.2999999999993</v>
      </c>
      <c r="K12" s="25">
        <f t="shared" si="0"/>
        <v>0</v>
      </c>
      <c r="L12" s="25">
        <f t="shared" si="0"/>
        <v>0</v>
      </c>
    </row>
    <row r="13" spans="1:12" s="18" customFormat="1" ht="30" customHeight="1" x14ac:dyDescent="0.2">
      <c r="A13" s="16" t="s">
        <v>3</v>
      </c>
      <c r="B13" s="17" t="s">
        <v>19</v>
      </c>
      <c r="C13" s="26">
        <f>C14</f>
        <v>48046</v>
      </c>
      <c r="D13" s="26">
        <f t="shared" ref="D13:K13" si="1">D14</f>
        <v>47308</v>
      </c>
      <c r="E13" s="26">
        <f t="shared" si="1"/>
        <v>738</v>
      </c>
      <c r="F13" s="26">
        <f t="shared" si="1"/>
        <v>48046</v>
      </c>
      <c r="G13" s="26">
        <f t="shared" si="1"/>
        <v>48046</v>
      </c>
      <c r="H13" s="26">
        <f t="shared" si="1"/>
        <v>0</v>
      </c>
      <c r="I13" s="26"/>
      <c r="J13" s="26">
        <f t="shared" si="1"/>
        <v>0</v>
      </c>
      <c r="K13" s="26">
        <f t="shared" si="1"/>
        <v>0</v>
      </c>
      <c r="L13" s="26"/>
    </row>
    <row r="14" spans="1:12" s="22" customFormat="1" ht="14.25" x14ac:dyDescent="0.2">
      <c r="A14" s="20"/>
      <c r="B14" s="17" t="s">
        <v>34</v>
      </c>
      <c r="C14" s="23">
        <f>SUM(C15:C16)</f>
        <v>48046</v>
      </c>
      <c r="D14" s="23">
        <f t="shared" ref="D14:K14" si="2">SUM(D15:D16)</f>
        <v>47308</v>
      </c>
      <c r="E14" s="23">
        <f t="shared" si="2"/>
        <v>738</v>
      </c>
      <c r="F14" s="23">
        <f t="shared" si="2"/>
        <v>48046</v>
      </c>
      <c r="G14" s="23">
        <f t="shared" si="2"/>
        <v>48046</v>
      </c>
      <c r="H14" s="23">
        <f t="shared" si="2"/>
        <v>0</v>
      </c>
      <c r="I14" s="23"/>
      <c r="J14" s="23">
        <f t="shared" si="2"/>
        <v>0</v>
      </c>
      <c r="K14" s="23">
        <f t="shared" si="2"/>
        <v>0</v>
      </c>
      <c r="L14" s="23"/>
    </row>
    <row r="15" spans="1:12" s="24" customFormat="1" ht="30" x14ac:dyDescent="0.25">
      <c r="A15" s="29">
        <v>1</v>
      </c>
      <c r="B15" s="30" t="s">
        <v>24</v>
      </c>
      <c r="C15" s="27">
        <v>32134</v>
      </c>
      <c r="D15" s="27">
        <v>32134</v>
      </c>
      <c r="E15" s="31"/>
      <c r="F15" s="27">
        <v>32134</v>
      </c>
      <c r="G15" s="27">
        <v>32134</v>
      </c>
      <c r="H15" s="32"/>
      <c r="I15" s="32">
        <f>C15/F15%</f>
        <v>100.00000000000001</v>
      </c>
      <c r="J15" s="32">
        <f>F15-C15</f>
        <v>0</v>
      </c>
      <c r="K15" s="32"/>
      <c r="L15" s="31">
        <f>C15/F15*100</f>
        <v>100</v>
      </c>
    </row>
    <row r="16" spans="1:12" s="24" customFormat="1" ht="30" x14ac:dyDescent="0.25">
      <c r="A16" s="29">
        <v>2</v>
      </c>
      <c r="B16" s="30" t="s">
        <v>25</v>
      </c>
      <c r="C16" s="27">
        <v>15912</v>
      </c>
      <c r="D16" s="27">
        <v>15174</v>
      </c>
      <c r="E16" s="27">
        <v>738</v>
      </c>
      <c r="F16" s="27">
        <v>15912</v>
      </c>
      <c r="G16" s="27">
        <v>15912</v>
      </c>
      <c r="H16" s="32"/>
      <c r="I16" s="32">
        <f>C16/F16%</f>
        <v>100</v>
      </c>
      <c r="J16" s="32">
        <f>F16-C16</f>
        <v>0</v>
      </c>
      <c r="K16" s="32"/>
      <c r="L16" s="31">
        <f>C16/F16*100</f>
        <v>100</v>
      </c>
    </row>
    <row r="17" spans="1:12" s="24" customFormat="1" ht="30.75" customHeight="1" x14ac:dyDescent="0.25">
      <c r="A17" s="20" t="s">
        <v>4</v>
      </c>
      <c r="B17" s="17" t="s">
        <v>20</v>
      </c>
      <c r="C17" s="23">
        <f>C18</f>
        <v>328279.7</v>
      </c>
      <c r="D17" s="23">
        <f t="shared" ref="D17:J17" si="3">D18</f>
        <v>328279.7</v>
      </c>
      <c r="E17" s="23">
        <f t="shared" si="3"/>
        <v>0</v>
      </c>
      <c r="F17" s="23">
        <f t="shared" si="3"/>
        <v>328280</v>
      </c>
      <c r="G17" s="23">
        <f t="shared" si="3"/>
        <v>328280</v>
      </c>
      <c r="H17" s="23">
        <f t="shared" si="3"/>
        <v>159374</v>
      </c>
      <c r="I17" s="23"/>
      <c r="J17" s="23">
        <f t="shared" si="3"/>
        <v>0.2999999999992724</v>
      </c>
      <c r="K17" s="23"/>
      <c r="L17" s="27"/>
    </row>
    <row r="18" spans="1:12" s="22" customFormat="1" ht="14.25" x14ac:dyDescent="0.2">
      <c r="A18" s="20"/>
      <c r="B18" s="17" t="s">
        <v>34</v>
      </c>
      <c r="C18" s="23">
        <f>SUM(C19:C26)</f>
        <v>328279.7</v>
      </c>
      <c r="D18" s="23">
        <f t="shared" ref="D18:K18" si="4">SUM(D19:D26)</f>
        <v>328279.7</v>
      </c>
      <c r="E18" s="23">
        <f t="shared" si="4"/>
        <v>0</v>
      </c>
      <c r="F18" s="23">
        <f t="shared" si="4"/>
        <v>328280</v>
      </c>
      <c r="G18" s="23">
        <f t="shared" si="4"/>
        <v>328280</v>
      </c>
      <c r="H18" s="23">
        <f t="shared" si="4"/>
        <v>159374</v>
      </c>
      <c r="I18" s="23"/>
      <c r="J18" s="23">
        <f t="shared" si="4"/>
        <v>0.2999999999992724</v>
      </c>
      <c r="K18" s="23">
        <f t="shared" si="4"/>
        <v>0</v>
      </c>
      <c r="L18" s="23"/>
    </row>
    <row r="19" spans="1:12" s="15" customFormat="1" x14ac:dyDescent="0.25">
      <c r="A19" s="33">
        <v>1</v>
      </c>
      <c r="B19" s="30" t="s">
        <v>26</v>
      </c>
      <c r="C19" s="28">
        <v>24615</v>
      </c>
      <c r="D19" s="28">
        <v>24615</v>
      </c>
      <c r="E19" s="21"/>
      <c r="F19" s="28">
        <v>24615</v>
      </c>
      <c r="G19" s="28">
        <v>24615</v>
      </c>
      <c r="H19" s="21"/>
      <c r="I19" s="32">
        <f t="shared" ref="I19:I25" si="5">C19/F19%</f>
        <v>100</v>
      </c>
      <c r="J19" s="32">
        <f t="shared" ref="J19:J25" si="6">F19-C19</f>
        <v>0</v>
      </c>
      <c r="K19" s="34"/>
      <c r="L19" s="31">
        <f>C19/F19*100</f>
        <v>100</v>
      </c>
    </row>
    <row r="20" spans="1:12" s="24" customFormat="1" x14ac:dyDescent="0.25">
      <c r="A20" s="29">
        <v>2</v>
      </c>
      <c r="B20" s="30" t="s">
        <v>27</v>
      </c>
      <c r="C20" s="32">
        <v>14064.7</v>
      </c>
      <c r="D20" s="32">
        <v>14064.7</v>
      </c>
      <c r="E20" s="32"/>
      <c r="F20" s="32">
        <v>14065</v>
      </c>
      <c r="G20" s="32">
        <v>14065</v>
      </c>
      <c r="H20" s="32"/>
      <c r="I20" s="32">
        <f t="shared" si="5"/>
        <v>99.997867045858513</v>
      </c>
      <c r="J20" s="32">
        <f t="shared" si="6"/>
        <v>0.2999999999992724</v>
      </c>
      <c r="K20" s="32"/>
      <c r="L20" s="31">
        <f>C20/F20*100</f>
        <v>99.997867045858527</v>
      </c>
    </row>
    <row r="21" spans="1:12" s="15" customFormat="1" x14ac:dyDescent="0.25">
      <c r="A21" s="29">
        <v>3</v>
      </c>
      <c r="B21" s="30" t="s">
        <v>28</v>
      </c>
      <c r="C21" s="28">
        <v>8325</v>
      </c>
      <c r="D21" s="28">
        <v>8325</v>
      </c>
      <c r="E21" s="21"/>
      <c r="F21" s="28">
        <v>8325</v>
      </c>
      <c r="G21" s="28">
        <v>8325</v>
      </c>
      <c r="H21" s="21"/>
      <c r="I21" s="32">
        <f t="shared" si="5"/>
        <v>100</v>
      </c>
      <c r="J21" s="32">
        <f t="shared" si="6"/>
        <v>0</v>
      </c>
      <c r="K21" s="34"/>
      <c r="L21" s="31">
        <f t="shared" ref="L21:L26" si="7">C21/F21*100</f>
        <v>100</v>
      </c>
    </row>
    <row r="22" spans="1:12" s="15" customFormat="1" x14ac:dyDescent="0.25">
      <c r="A22" s="29">
        <v>4</v>
      </c>
      <c r="B22" s="30" t="s">
        <v>29</v>
      </c>
      <c r="C22" s="28">
        <v>22431</v>
      </c>
      <c r="D22" s="28">
        <v>22431</v>
      </c>
      <c r="E22" s="21"/>
      <c r="F22" s="28">
        <v>22431</v>
      </c>
      <c r="G22" s="28">
        <v>22431</v>
      </c>
      <c r="H22" s="21"/>
      <c r="I22" s="32">
        <f t="shared" si="5"/>
        <v>100</v>
      </c>
      <c r="J22" s="32">
        <f t="shared" si="6"/>
        <v>0</v>
      </c>
      <c r="K22" s="34"/>
      <c r="L22" s="31">
        <f t="shared" si="7"/>
        <v>100</v>
      </c>
    </row>
    <row r="23" spans="1:12" s="15" customFormat="1" ht="30" x14ac:dyDescent="0.25">
      <c r="A23" s="29">
        <v>5</v>
      </c>
      <c r="B23" s="30" t="s">
        <v>30</v>
      </c>
      <c r="C23" s="28">
        <v>28095</v>
      </c>
      <c r="D23" s="28">
        <v>28095</v>
      </c>
      <c r="E23" s="21"/>
      <c r="F23" s="28">
        <v>28095</v>
      </c>
      <c r="G23" s="28">
        <v>28095</v>
      </c>
      <c r="H23" s="21"/>
      <c r="I23" s="32">
        <f t="shared" si="5"/>
        <v>100</v>
      </c>
      <c r="J23" s="32">
        <f t="shared" si="6"/>
        <v>0</v>
      </c>
      <c r="K23" s="34"/>
      <c r="L23" s="31">
        <f t="shared" si="7"/>
        <v>100</v>
      </c>
    </row>
    <row r="24" spans="1:12" s="15" customFormat="1" ht="30" x14ac:dyDescent="0.25">
      <c r="A24" s="29">
        <v>6</v>
      </c>
      <c r="B24" s="30" t="s">
        <v>31</v>
      </c>
      <c r="C24" s="28">
        <v>37160</v>
      </c>
      <c r="D24" s="28">
        <v>37160</v>
      </c>
      <c r="E24" s="21"/>
      <c r="F24" s="28">
        <v>37160</v>
      </c>
      <c r="G24" s="28">
        <v>37160</v>
      </c>
      <c r="H24" s="21"/>
      <c r="I24" s="32">
        <f t="shared" si="5"/>
        <v>100</v>
      </c>
      <c r="J24" s="32">
        <f t="shared" si="6"/>
        <v>0</v>
      </c>
      <c r="K24" s="34"/>
      <c r="L24" s="31">
        <f t="shared" si="7"/>
        <v>100</v>
      </c>
    </row>
    <row r="25" spans="1:12" s="15" customFormat="1" x14ac:dyDescent="0.25">
      <c r="A25" s="29">
        <v>7</v>
      </c>
      <c r="B25" s="30" t="s">
        <v>35</v>
      </c>
      <c r="C25" s="28">
        <v>34215</v>
      </c>
      <c r="D25" s="28">
        <v>34215</v>
      </c>
      <c r="E25" s="21"/>
      <c r="F25" s="28">
        <v>34215</v>
      </c>
      <c r="G25" s="28">
        <v>34215</v>
      </c>
      <c r="H25" s="21"/>
      <c r="I25" s="32">
        <f t="shared" si="5"/>
        <v>100</v>
      </c>
      <c r="J25" s="32">
        <f t="shared" si="6"/>
        <v>0</v>
      </c>
      <c r="K25" s="34"/>
      <c r="L25" s="31">
        <f t="shared" si="7"/>
        <v>100</v>
      </c>
    </row>
    <row r="26" spans="1:12" s="15" customFormat="1" x14ac:dyDescent="0.25">
      <c r="A26" s="29">
        <v>8</v>
      </c>
      <c r="B26" s="30" t="s">
        <v>32</v>
      </c>
      <c r="C26" s="21">
        <v>159374</v>
      </c>
      <c r="D26" s="21">
        <v>159374</v>
      </c>
      <c r="E26" s="21"/>
      <c r="F26" s="21">
        <v>159374</v>
      </c>
      <c r="G26" s="21">
        <v>159374</v>
      </c>
      <c r="H26" s="21">
        <v>159374</v>
      </c>
      <c r="I26" s="32">
        <f t="shared" ref="I26" si="8">C26/F26%</f>
        <v>100</v>
      </c>
      <c r="J26" s="32">
        <f t="shared" ref="J26" si="9">F26-C26</f>
        <v>0</v>
      </c>
      <c r="K26" s="34"/>
      <c r="L26" s="31">
        <f t="shared" si="7"/>
        <v>100</v>
      </c>
    </row>
    <row r="27" spans="1:12" s="18" customFormat="1" x14ac:dyDescent="0.2">
      <c r="A27" s="16"/>
      <c r="B27" s="17" t="s">
        <v>34</v>
      </c>
      <c r="C27" s="19"/>
      <c r="D27" s="19"/>
      <c r="E27" s="19"/>
      <c r="F27" s="19"/>
      <c r="G27" s="19"/>
      <c r="H27" s="19"/>
      <c r="I27" s="19"/>
      <c r="J27" s="19"/>
      <c r="K27" s="19"/>
      <c r="L27" s="21"/>
    </row>
    <row r="28" spans="1:12" s="18" customFormat="1" ht="30" customHeight="1" x14ac:dyDescent="0.2">
      <c r="A28" s="20" t="s">
        <v>8</v>
      </c>
      <c r="B28" s="17" t="s">
        <v>21</v>
      </c>
      <c r="C28" s="19">
        <f>C29</f>
        <v>0</v>
      </c>
      <c r="D28" s="19">
        <f t="shared" ref="D28:L28" si="10">D29</f>
        <v>0</v>
      </c>
      <c r="E28" s="19">
        <f t="shared" si="10"/>
        <v>0</v>
      </c>
      <c r="F28" s="19">
        <f t="shared" si="10"/>
        <v>6964</v>
      </c>
      <c r="G28" s="19">
        <f t="shared" si="10"/>
        <v>6964</v>
      </c>
      <c r="H28" s="19">
        <f t="shared" si="10"/>
        <v>6964</v>
      </c>
      <c r="I28" s="19"/>
      <c r="J28" s="19">
        <f t="shared" si="10"/>
        <v>6964</v>
      </c>
      <c r="K28" s="19">
        <f t="shared" si="10"/>
        <v>0</v>
      </c>
      <c r="L28" s="19">
        <f t="shared" si="10"/>
        <v>0</v>
      </c>
    </row>
    <row r="29" spans="1:12" s="18" customFormat="1" x14ac:dyDescent="0.2">
      <c r="A29" s="16"/>
      <c r="B29" s="17" t="s">
        <v>34</v>
      </c>
      <c r="C29" s="19">
        <f>C30</f>
        <v>0</v>
      </c>
      <c r="D29" s="19">
        <f t="shared" ref="D29:K29" si="11">D30</f>
        <v>0</v>
      </c>
      <c r="E29" s="19">
        <f t="shared" si="11"/>
        <v>0</v>
      </c>
      <c r="F29" s="19">
        <f t="shared" si="11"/>
        <v>6964</v>
      </c>
      <c r="G29" s="19">
        <f t="shared" si="11"/>
        <v>6964</v>
      </c>
      <c r="H29" s="19">
        <f t="shared" si="11"/>
        <v>6964</v>
      </c>
      <c r="I29" s="32"/>
      <c r="J29" s="19">
        <f t="shared" si="11"/>
        <v>6964</v>
      </c>
      <c r="K29" s="19">
        <f t="shared" si="11"/>
        <v>0</v>
      </c>
      <c r="L29" s="19"/>
    </row>
    <row r="30" spans="1:12" s="24" customFormat="1" ht="30" x14ac:dyDescent="0.25">
      <c r="A30" s="29">
        <v>1</v>
      </c>
      <c r="B30" s="30" t="s">
        <v>33</v>
      </c>
      <c r="C30" s="32"/>
      <c r="D30" s="32"/>
      <c r="E30" s="32"/>
      <c r="F30" s="32">
        <v>6964</v>
      </c>
      <c r="G30" s="32">
        <v>6964</v>
      </c>
      <c r="H30" s="32">
        <v>6964</v>
      </c>
      <c r="I30" s="32">
        <f t="shared" ref="I30" si="12">C30/F30%</f>
        <v>0</v>
      </c>
      <c r="J30" s="32">
        <f>F30-C30</f>
        <v>6964</v>
      </c>
      <c r="K30" s="23"/>
      <c r="L30" s="32">
        <f t="shared" ref="L30" si="13">I30</f>
        <v>0</v>
      </c>
    </row>
  </sheetData>
  <mergeCells count="18">
    <mergeCell ref="A1:B1"/>
    <mergeCell ref="G9:H9"/>
    <mergeCell ref="A4:L4"/>
    <mergeCell ref="A3:L3"/>
    <mergeCell ref="A5:L5"/>
    <mergeCell ref="I6:L6"/>
    <mergeCell ref="A7:A10"/>
    <mergeCell ref="B7:B10"/>
    <mergeCell ref="C7:K7"/>
    <mergeCell ref="L7:L10"/>
    <mergeCell ref="C8:E8"/>
    <mergeCell ref="F8:H8"/>
    <mergeCell ref="I8:I10"/>
    <mergeCell ref="J8:J10"/>
    <mergeCell ref="K8:K10"/>
    <mergeCell ref="C9:C10"/>
    <mergeCell ref="D9:E9"/>
    <mergeCell ref="F9:F10"/>
  </mergeCells>
  <pageMargins left="0.33" right="0.1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2026-03-18T01:27:31Z</cp:lastPrinted>
  <dcterms:created xsi:type="dcterms:W3CDTF">2025-12-30T09:59:49Z</dcterms:created>
  <dcterms:modified xsi:type="dcterms:W3CDTF">2026-03-18T01:34:38Z</dcterms:modified>
</cp:coreProperties>
</file>